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45" activeTab="0"/>
  </bookViews>
  <sheets>
    <sheet name="пр.4 20.1" sheetId="1" r:id="rId1"/>
    <sheet name="Приложение" sheetId="2" state="hidden" r:id="rId2"/>
  </sheets>
  <definedNames>
    <definedName name="_xlnm.Print_Area" localSheetId="0">'пр.4 20.1'!$A$1:$S$65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D3" authorId="0">
      <text>
        <r>
          <rPr>
            <sz val="10.5"/>
            <rFont val="Times New Roman"/>
            <family val="1"/>
          </rPr>
          <t xml:space="preserve">  Отчет о движении денежных средств составляется в белорусских рублях на основании информации о наличии и движении денежных средств организации, обобщаемой на счетах 50 «Касса», 51 «Расчетные счета», 
52 «Валютные счета», 55 «Специальные счета в банках», 57 «Денежные средства в пути», а также эквивалентов денежных средств, обобщаемой 
на счете 58 «Краткосрочные финансовые вложения». При этом обороты между указанными счетами в отчете о движении денежных средств не показываются.
  В отчете о движении денежных средств показывается также направление другим лицам кредитов и займов, предоставленных организации, не учитываемых на счетах 50 «Касса», 51 «Расчетные счета», 52 «Валютные счета», 55 «Специальные счета в банках», 57 «Денежные средства в пути».
  Данные о наличии и движении денежных средств в иностранной валюте формируются по каждому ее виду,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операции. Полученные данные по отдельным расчетам суммируются при заполнении соответствующих показателей отчета о движении денежных средств.</t>
        </r>
      </text>
    </comment>
    <comment ref="H17" authorId="0">
      <text>
        <r>
          <rPr>
            <sz val="10.5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
за период предыдущего года, аналогичный отчетному периоду.</t>
        </r>
      </text>
    </comment>
    <comment ref="A18" authorId="0">
      <text>
        <r>
          <rPr>
            <sz val="10.5"/>
            <rFont val="Times New Roman"/>
            <family val="1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A19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21" authorId="0">
      <text>
        <r>
          <rPr>
            <sz val="10.5"/>
            <rFont val="Times New Roman"/>
            <family val="1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A22" authorId="0">
      <text>
        <r>
          <rPr>
            <sz val="10.5"/>
            <rFont val="Times New Roman"/>
            <family val="1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A23" authorId="0">
      <text>
        <r>
          <rPr>
            <sz val="10.5"/>
            <rFont val="Times New Roman"/>
            <family val="1"/>
          </rPr>
          <t>По строке 023 «роялти» показываются суммы денежных средств, полученные по лицензионным договорам.</t>
        </r>
      </text>
    </comment>
    <comment ref="A24" authorId="0">
      <text>
        <r>
          <rPr>
            <sz val="10.5"/>
            <rFont val="Times New Roman"/>
            <family val="1"/>
          </rPr>
          <t>По строке 024 «прочие поступления» показываются суммы денежных средств, полученные по текущей деятельности, 
не показанные по строкам 021-023.</t>
        </r>
      </text>
    </comment>
    <comment ref="A25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030)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года, аналогичный отчетному периоду.</t>
        </r>
      </text>
    </comment>
    <comment ref="A27" authorId="0">
      <text>
        <r>
          <rPr>
            <sz val="10.5"/>
            <rFont val="Times New Roman"/>
            <family val="1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A28" authorId="0">
      <text>
        <r>
          <rPr>
            <sz val="10.5"/>
            <rFont val="Times New Roman"/>
            <family val="1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A29" authorId="0">
      <text>
        <r>
          <rPr>
            <sz val="10.5"/>
            <rFont val="Times New Roman"/>
            <family val="1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H2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68</t>
        </r>
      </text>
    </comment>
    <comment ref="A30" authorId="0">
      <text>
        <r>
          <rPr>
            <sz val="10.5"/>
            <rFont val="Times New Roman"/>
            <family val="1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A32" authorId="0">
      <text>
        <r>
          <rPr>
            <sz val="10.5"/>
            <rFont val="Times New Roman"/>
            <family val="1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A33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35" authorId="0">
      <text>
        <r>
          <rPr>
            <sz val="10.5"/>
            <rFont val="Times New Roman"/>
            <family val="1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A36" authorId="0">
      <text>
        <r>
          <rPr>
            <sz val="10.5"/>
            <color indexed="10"/>
            <rFont val="Times New Roman"/>
            <family val="1"/>
          </rPr>
          <t>СЧЕТ 06 и 58</t>
        </r>
      </text>
    </comment>
    <comment ref="A37" authorId="0">
      <text>
        <r>
          <rPr>
            <sz val="10.5"/>
            <rFont val="Times New Roman"/>
            <family val="1"/>
          </rPr>
          <t>По строке 053 «доходы от участия в уставном капитале других организаций» показываются суммы денежных средств, полученные организацией в виде дивидендов и других доходов от участия в уставном фонде других организаций.</t>
        </r>
      </text>
    </comment>
    <comment ref="A38" authorId="0">
      <text>
        <r>
          <rPr>
            <sz val="10.5"/>
            <rFont val="Times New Roman"/>
            <family val="1"/>
          </rPr>
          <t>По строке 054 «проценты» показываются суммы денежных средств, полученные организацией в виде процентов.</t>
        </r>
      </text>
    </comment>
    <comment ref="A39" authorId="0">
      <text>
        <r>
          <rPr>
            <sz val="10.5"/>
            <rFont val="Times New Roman"/>
            <family val="1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A40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060)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года, аналогичный отчетному периоду.</t>
        </r>
      </text>
    </comment>
    <comment ref="A42" authorId="0">
      <text>
        <r>
          <rPr>
            <sz val="10.5"/>
            <rFont val="Times New Roman"/>
            <family val="1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A43" authorId="0">
      <text>
        <r>
          <rPr>
            <sz val="10.5"/>
            <color indexed="10"/>
            <rFont val="Times New Roman"/>
            <family val="1"/>
          </rPr>
          <t xml:space="preserve"> СЧЕТ 06 и 58</t>
        </r>
        <r>
          <rPr>
            <sz val="10.5"/>
            <rFont val="Times New Roman"/>
            <family val="1"/>
          </rPr>
          <t xml:space="preserve"> По строке 062 «на предоставление займов» показываются суммы денежных средств, направленные на предоставление организацией займов другим лицам.</t>
        </r>
      </text>
    </comment>
    <comment ref="A44" authorId="0">
      <text>
        <r>
          <rPr>
            <sz val="10.5"/>
            <rFont val="Times New Roman"/>
            <family val="1"/>
          </rPr>
          <t>По строке 063 «на вклады в уставный капитал других организаций» показываются суммы денежных средств, направленные в уставные фонды других организаций.</t>
        </r>
      </text>
    </comment>
    <comment ref="A45" authorId="0">
      <text>
        <r>
          <rPr>
            <sz val="10.5"/>
            <rFont val="Times New Roman"/>
            <family val="1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A47" authorId="0">
      <text>
        <r>
          <rPr>
            <sz val="10.5"/>
            <rFont val="Times New Roman"/>
            <family val="1"/>
          </rPr>
          <t>В разделе «Движение денежных средств 
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A48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50" authorId="0">
      <text>
        <r>
          <rPr>
            <sz val="10.5"/>
            <rFont val="Times New Roman"/>
            <family val="1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A51" authorId="0">
      <text>
        <r>
          <rPr>
            <sz val="10.5"/>
            <rFont val="Times New Roman"/>
            <family val="1"/>
          </rPr>
          <t>По строке 082 «от выпуска акций» показываются суммы денежных средств, полученные от выпуска акций.</t>
        </r>
      </text>
    </comment>
    <comment ref="A52" authorId="0">
      <text>
        <r>
          <rPr>
            <sz val="10.5"/>
            <rFont val="Times New Roman"/>
            <family val="1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A53" authorId="0">
      <text>
        <r>
          <rPr>
            <sz val="10.5"/>
            <rFont val="Times New Roman"/>
            <family val="1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A54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090)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года, аналогичный отчетному периоду.</t>
        </r>
      </text>
    </comment>
    <comment ref="A56" authorId="0">
      <text>
        <r>
          <rPr>
            <sz val="10.5"/>
            <rFont val="Times New Roman"/>
            <family val="1"/>
          </rPr>
          <t>По строке 091 «на погашение кредитов и займов» показываются суммы денежных средств, направленные 
на погашение кредитов и займов.</t>
        </r>
      </text>
    </comment>
    <comment ref="A57" authorId="0">
      <text>
        <r>
          <rPr>
            <sz val="10.5"/>
            <rFont val="Times New Roman"/>
            <family val="1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организацией собственнику имущества (учредителям, участникам) на выплаты дивидендов и других доходов от участия в уставном фонде организации.</t>
        </r>
      </text>
    </comment>
    <comment ref="H5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7501</t>
        </r>
      </text>
    </comment>
    <comment ref="A58" authorId="0">
      <text>
        <r>
          <rPr>
            <sz val="10.5"/>
            <rFont val="Times New Roman"/>
            <family val="1"/>
          </rPr>
          <t>По строке 093 «на выплаты процентов» показываются суммы денежных средств, направленные на выплаты процентов 
по кредитам, займам, предоставленным организации (за исключением процентов 
по кредитам, займам, которые относятся 
на стоимость долгосрочных активов 
в соответствии с законодательством).</t>
        </r>
      </text>
    </comment>
    <comment ref="A59" authorId="0">
      <text>
        <r>
          <rPr>
            <sz val="10.5"/>
            <rFont val="Times New Roman"/>
            <family val="1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деятельностью).</t>
        </r>
      </text>
    </comment>
    <comment ref="H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здесь показ.только лиз.платеж в части вознаграждения</t>
        </r>
      </text>
    </comment>
    <comment ref="A60" authorId="0">
      <text>
        <r>
          <rPr>
            <sz val="10.5"/>
            <rFont val="Times New Roman"/>
            <family val="1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A63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31.12.20__ г.»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A64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конец отчетного периода»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A65" authorId="0">
      <text>
        <r>
          <rPr>
            <sz val="10.5"/>
            <rFont val="Times New Roman"/>
            <family val="1"/>
          </rPr>
          <t>По статье «Влияние изменений курса иностранной валюты по отношению к белорусскому рублю» 
(строка 140) показывается сумма влияния 
изменений курса иностранной валюты по
отношению к белорусскому рублю 
на изменение денежных средств.</t>
        </r>
      </text>
    </comment>
    <comment ref="H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весь 9112 и 9111</t>
        </r>
      </text>
    </comment>
  </commentList>
</comments>
</file>

<file path=xl/sharedStrings.xml><?xml version="1.0" encoding="utf-8"?>
<sst xmlns="http://schemas.openxmlformats.org/spreadsheetml/2006/main" count="151" uniqueCount="136">
  <si>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</si>
  <si>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</si>
  <si>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</si>
  <si>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</si>
  <si>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</si>
  <si>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</si>
  <si>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</si>
  <si>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</si>
  <si>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>за</t>
  </si>
  <si>
    <t>Наименование показателей</t>
  </si>
  <si>
    <t>За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</si>
  <si>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</si>
  <si>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</si>
  <si>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</si>
  <si>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</si>
  <si>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</si>
  <si>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</si>
  <si>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</si>
  <si>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</si>
  <si>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</si>
  <si>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051</t>
  </si>
  <si>
    <t>052</t>
  </si>
  <si>
    <t>053</t>
  </si>
  <si>
    <t>054</t>
  </si>
  <si>
    <t>055</t>
  </si>
  <si>
    <t xml:space="preserve">      в том числе:</t>
  </si>
  <si>
    <t>061</t>
  </si>
  <si>
    <t>062</t>
  </si>
  <si>
    <t>063</t>
  </si>
  <si>
    <t xml:space="preserve">  вклады собственника имущества 
  (учредителей, участников)</t>
  </si>
  <si>
    <t>064</t>
  </si>
  <si>
    <t>ОТЧЕТ</t>
  </si>
  <si>
    <t>о движении денежных средств</t>
  </si>
  <si>
    <t>Движение денежных средств по текущей деятельности</t>
  </si>
  <si>
    <t>Поступило денежных средств - всего</t>
  </si>
  <si>
    <t>Направлено денежных средств - всего</t>
  </si>
  <si>
    <t>Движение денежных средств по инвестиционной деятельности</t>
  </si>
  <si>
    <t>Движение денежных средств по финансовой деятельности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</si>
  <si>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</si>
  <si>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</si>
  <si>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</si>
  <si>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</si>
  <si>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</si>
  <si>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</si>
  <si>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</si>
  <si>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</si>
  <si>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</si>
  <si>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</si>
  <si>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</si>
  <si>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</si>
  <si>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</si>
  <si>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</si>
  <si>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</si>
  <si>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</si>
  <si>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</si>
  <si>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 xml:space="preserve">  от покупателей продукции, товаров, заказчиков 
  работ, услуг</t>
  </si>
  <si>
    <t xml:space="preserve">  роялти</t>
  </si>
  <si>
    <t xml:space="preserve">  от покупателей материалов и других запасов</t>
  </si>
  <si>
    <t xml:space="preserve">  прочие поступления</t>
  </si>
  <si>
    <t xml:space="preserve">  на приобретение запасов, работ, услуг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</si>
  <si>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</si>
  <si>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</si>
  <si>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</si>
  <si>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 xml:space="preserve">  от покупателей основных средств, нематериаль-
  ных активов и других долгосрочных активов</t>
  </si>
  <si>
    <t xml:space="preserve">  возврат предоставленных займов</t>
  </si>
  <si>
    <t xml:space="preserve">  доходы от участия в уставном капитале 
  других организаций</t>
  </si>
  <si>
    <t xml:space="preserve">  проценты</t>
  </si>
  <si>
    <t xml:space="preserve">  на предоставление займов</t>
  </si>
  <si>
    <t xml:space="preserve">  на вклады в уставный капитал других 
  организаций</t>
  </si>
  <si>
    <t xml:space="preserve">  прочие выплаты</t>
  </si>
  <si>
    <t xml:space="preserve">  на приобретение и создание основных средств,
  нематериальных активов и других 
  долгосрочных активов</t>
  </si>
  <si>
    <t xml:space="preserve">  кредиты и займы</t>
  </si>
  <si>
    <t xml:space="preserve">  от выпуска акций</t>
  </si>
  <si>
    <t>Результат движения денежных средств 
по инвестиционной деятельности (050-060)</t>
  </si>
  <si>
    <t xml:space="preserve">  на погашение кредитов и займов</t>
  </si>
  <si>
    <t xml:space="preserve">  на выплаты дивидендов и других доходов 
  от участия в уставном капитале организации</t>
  </si>
  <si>
    <t xml:space="preserve">  на лизинговые платежи</t>
  </si>
  <si>
    <t xml:space="preserve">  на выплаты процентов</t>
  </si>
  <si>
    <t>Результат движения денежных средств 
по финансовой деятельности (080-090)</t>
  </si>
  <si>
    <t>Результат движения денежных средств 
за отчетный период (±040±070±100)</t>
  </si>
  <si>
    <t>Остаток денежных средств и их эквивалентов 
на конец отчетного периода</t>
  </si>
  <si>
    <t>Влияние изменений курса иностранной валюты 
по отношению к белорусскому рублю</t>
  </si>
  <si>
    <t>Результат движения денежных средств 
по текущей деятельности (020-030)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</si>
  <si>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</si>
  <si>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</si>
  <si>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</si>
  <si>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</si>
  <si>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</si>
  <si>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</si>
  <si>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</si>
  <si>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</si>
  <si>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</si>
  <si>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</si>
  <si>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</si>
  <si>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</si>
  <si>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</si>
  <si>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</si>
  <si>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</si>
  <si>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</si>
  <si>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</si>
  <si>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</si>
  <si>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</si>
  <si>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</si>
  <si>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</si>
  <si>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</si>
  <si>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</si>
  <si>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</si>
  <si>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</si>
  <si>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</si>
  <si>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</si>
  <si>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</si>
  <si>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</si>
  <si>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</si>
  <si>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</si>
  <si>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</si>
  <si>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</si>
  <si>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</si>
  <si>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</si>
  <si>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</si>
  <si>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</si>
  <si>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</si>
  <si>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</si>
  <si>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</si>
  <si>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</si>
  <si>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ОАО"Белорусский цементный завод"</t>
  </si>
  <si>
    <t>Министерство архитектуры и строительства</t>
  </si>
  <si>
    <t>г.Костюковичи, Могилевской области</t>
  </si>
  <si>
    <t>Производство цемента</t>
  </si>
  <si>
    <t>январь</t>
  </si>
  <si>
    <t>Открытое акционерное общество</t>
  </si>
  <si>
    <t>тыс.руб.</t>
  </si>
  <si>
    <t>Приложение 4
к Национальному стандарту 
бухгалтерского учета и отчетности
"Индивидуальная бухгалтерская отчетность"</t>
  </si>
  <si>
    <t>2021 года</t>
  </si>
  <si>
    <t>декабрь</t>
  </si>
  <si>
    <t>2022 года</t>
  </si>
  <si>
    <t>Остаток денежных средств и их эквивалентов 
на 31.12.21 г.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</si>
</sst>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5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.5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192" fontId="3" fillId="34" borderId="11" xfId="0" applyNumberFormat="1" applyFont="1" applyFill="1" applyBorder="1" applyAlignment="1">
      <alignment horizontal="center" vertical="top" wrapText="1"/>
    </xf>
    <xf numFmtId="192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wrapText="1"/>
    </xf>
    <xf numFmtId="178" fontId="3" fillId="0" borderId="1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188" fontId="3" fillId="0" borderId="15" xfId="0" applyNumberFormat="1" applyFont="1" applyFill="1" applyBorder="1" applyAlignment="1">
      <alignment horizontal="left" vertical="top" wrapText="1"/>
    </xf>
    <xf numFmtId="188" fontId="3" fillId="0" borderId="16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82" fontId="0" fillId="0" borderId="18" xfId="0" applyNumberFormat="1" applyFont="1" applyFill="1" applyBorder="1" applyAlignment="1">
      <alignment horizontal="center" wrapText="1"/>
    </xf>
    <xf numFmtId="182" fontId="0" fillId="0" borderId="13" xfId="0" applyNumberFormat="1" applyFont="1" applyFill="1" applyBorder="1" applyAlignment="1">
      <alignment horizontal="center" wrapText="1"/>
    </xf>
    <xf numFmtId="182" fontId="0" fillId="0" borderId="19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182" fontId="0" fillId="0" borderId="15" xfId="0" applyNumberFormat="1" applyFont="1" applyFill="1" applyBorder="1" applyAlignment="1">
      <alignment horizontal="center" wrapText="1"/>
    </xf>
    <xf numFmtId="182" fontId="0" fillId="0" borderId="16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182" fontId="0" fillId="0" borderId="14" xfId="0" applyNumberFormat="1" applyFont="1" applyFill="1" applyBorder="1" applyAlignment="1">
      <alignment horizontal="center" wrapText="1"/>
    </xf>
    <xf numFmtId="182" fontId="0" fillId="0" borderId="20" xfId="0" applyNumberFormat="1" applyFont="1" applyFill="1" applyBorder="1" applyAlignment="1">
      <alignment horizontal="center" wrapText="1"/>
    </xf>
    <xf numFmtId="182" fontId="0" fillId="0" borderId="17" xfId="0" applyNumberFormat="1" applyFont="1" applyFill="1" applyBorder="1" applyAlignment="1">
      <alignment horizontal="center" wrapText="1"/>
    </xf>
    <xf numFmtId="182" fontId="0" fillId="0" borderId="11" xfId="0" applyNumberFormat="1" applyFont="1" applyFill="1" applyBorder="1" applyAlignment="1">
      <alignment horizontal="center" wrapText="1"/>
    </xf>
    <xf numFmtId="180" fontId="2" fillId="0" borderId="17" xfId="0" applyNumberFormat="1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182" fontId="0" fillId="0" borderId="21" xfId="0" applyNumberFormat="1" applyFont="1" applyFill="1" applyBorder="1" applyAlignment="1">
      <alignment horizontal="center" wrapText="1"/>
    </xf>
    <xf numFmtId="182" fontId="0" fillId="0" borderId="0" xfId="0" applyNumberFormat="1" applyFont="1" applyFill="1" applyBorder="1" applyAlignment="1">
      <alignment horizontal="center" wrapText="1"/>
    </xf>
    <xf numFmtId="182" fontId="0" fillId="0" borderId="22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4" xfId="43" applyNumberFormat="1" applyFont="1" applyFill="1" applyBorder="1" applyAlignment="1">
      <alignment horizontal="center" vertical="top" wrapText="1"/>
    </xf>
    <xf numFmtId="0" fontId="0" fillId="0" borderId="15" xfId="43" applyNumberFormat="1" applyFont="1" applyFill="1" applyBorder="1" applyAlignment="1">
      <alignment horizontal="center" vertical="top" wrapText="1"/>
    </xf>
    <xf numFmtId="0" fontId="0" fillId="0" borderId="16" xfId="43" applyNumberFormat="1" applyFont="1" applyFill="1" applyBorder="1" applyAlignment="1">
      <alignment horizontal="center" vertical="top" wrapText="1"/>
    </xf>
    <xf numFmtId="0" fontId="0" fillId="0" borderId="18" xfId="43" applyNumberFormat="1" applyFont="1" applyFill="1" applyBorder="1" applyAlignment="1">
      <alignment horizontal="center" vertical="top" wrapText="1"/>
    </xf>
    <xf numFmtId="0" fontId="0" fillId="0" borderId="13" xfId="43" applyNumberFormat="1" applyFont="1" applyFill="1" applyBorder="1" applyAlignment="1">
      <alignment horizontal="center" vertical="top" wrapText="1"/>
    </xf>
    <xf numFmtId="0" fontId="0" fillId="0" borderId="19" xfId="43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188" fontId="3" fillId="0" borderId="15" xfId="0" applyNumberFormat="1" applyFont="1" applyFill="1" applyBorder="1" applyAlignment="1">
      <alignment horizontal="right" vertical="top" wrapText="1"/>
    </xf>
    <xf numFmtId="187" fontId="3" fillId="0" borderId="18" xfId="0" applyNumberFormat="1" applyFont="1" applyFill="1" applyBorder="1" applyAlignment="1">
      <alignment horizontal="center" vertical="top" wrapText="1"/>
    </xf>
    <xf numFmtId="187" fontId="3" fillId="0" borderId="13" xfId="0" applyNumberFormat="1" applyFont="1" applyFill="1" applyBorder="1" applyAlignment="1">
      <alignment horizontal="center" vertical="top" wrapText="1"/>
    </xf>
    <xf numFmtId="187" fontId="3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188" fontId="3" fillId="0" borderId="13" xfId="0" applyNumberFormat="1" applyFont="1" applyFill="1" applyBorder="1" applyAlignment="1">
      <alignment horizontal="right" wrapText="1"/>
    </xf>
    <xf numFmtId="188" fontId="3" fillId="0" borderId="13" xfId="0" applyNumberFormat="1" applyFont="1" applyFill="1" applyBorder="1" applyAlignment="1">
      <alignment horizontal="left" wrapText="1"/>
    </xf>
    <xf numFmtId="187" fontId="3" fillId="0" borderId="0" xfId="0" applyNumberFormat="1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2" width="9.140625" style="23" customWidth="1"/>
    <col min="3" max="3" width="15.421875" style="23" customWidth="1"/>
    <col min="4" max="4" width="7.140625" style="23" customWidth="1"/>
    <col min="5" max="5" width="4.28125" style="23" customWidth="1"/>
    <col min="6" max="6" width="2.7109375" style="23" customWidth="1"/>
    <col min="7" max="7" width="4.421875" style="23" customWidth="1"/>
    <col min="8" max="8" width="3.7109375" style="23" customWidth="1"/>
    <col min="9" max="9" width="2.140625" style="23" customWidth="1"/>
    <col min="10" max="10" width="6.28125" style="23" customWidth="1"/>
    <col min="11" max="11" width="2.140625" style="23" customWidth="1"/>
    <col min="12" max="12" width="8.28125" style="23" customWidth="1"/>
    <col min="13" max="13" width="3.7109375" style="23" customWidth="1"/>
    <col min="14" max="14" width="4.8515625" style="23" customWidth="1"/>
    <col min="15" max="15" width="4.28125" style="23" customWidth="1"/>
    <col min="16" max="16" width="2.57421875" style="23" customWidth="1"/>
    <col min="17" max="17" width="8.57421875" style="23" customWidth="1"/>
    <col min="18" max="18" width="0.85546875" style="23" customWidth="1"/>
    <col min="19" max="19" width="1.28515625" style="23" customWidth="1"/>
    <col min="20" max="16384" width="9.140625" style="23" customWidth="1"/>
  </cols>
  <sheetData>
    <row r="1" spans="1:17" ht="137.25" customHeight="1">
      <c r="A1" s="22"/>
      <c r="B1" s="22"/>
      <c r="C1" s="22"/>
      <c r="D1" s="22"/>
      <c r="E1" s="22"/>
      <c r="L1" s="11"/>
      <c r="M1" s="81" t="s">
        <v>131</v>
      </c>
      <c r="N1" s="81"/>
      <c r="O1" s="81"/>
      <c r="P1" s="81"/>
      <c r="Q1" s="81"/>
    </row>
    <row r="2" ht="33" customHeight="1"/>
    <row r="3" spans="2:17" ht="15">
      <c r="B3" s="24"/>
      <c r="C3" s="24"/>
      <c r="D3" s="82" t="s">
        <v>31</v>
      </c>
      <c r="E3" s="82"/>
      <c r="F3" s="82"/>
      <c r="G3" s="82"/>
      <c r="H3" s="82"/>
      <c r="I3" s="82"/>
      <c r="J3" s="82"/>
      <c r="K3" s="24"/>
      <c r="L3" s="24"/>
      <c r="M3" s="24"/>
      <c r="N3" s="24"/>
      <c r="O3" s="24"/>
      <c r="P3" s="24"/>
      <c r="Q3" s="24"/>
    </row>
    <row r="4" spans="1:17" ht="15" customHeight="1">
      <c r="A4" s="82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s="14" customFormat="1" ht="13.5" customHeight="1">
      <c r="A5" s="25"/>
      <c r="B5" s="25"/>
      <c r="C5" s="12" t="s">
        <v>8</v>
      </c>
      <c r="D5" s="83" t="s">
        <v>128</v>
      </c>
      <c r="E5" s="83"/>
      <c r="F5" s="13" t="s">
        <v>19</v>
      </c>
      <c r="G5" s="84" t="s">
        <v>133</v>
      </c>
      <c r="H5" s="84"/>
      <c r="I5" s="84"/>
      <c r="J5" s="85" t="s">
        <v>134</v>
      </c>
      <c r="K5" s="85"/>
      <c r="L5" s="85"/>
      <c r="M5" s="85"/>
      <c r="N5" s="85"/>
      <c r="O5" s="85"/>
      <c r="P5" s="25"/>
      <c r="Q5" s="25"/>
    </row>
    <row r="6" spans="1:17" ht="12" customHeight="1">
      <c r="A6" s="24"/>
      <c r="B6" s="24"/>
      <c r="C6" s="24"/>
      <c r="D6" s="24"/>
      <c r="E6" s="24"/>
      <c r="F6" s="24"/>
      <c r="G6" s="24"/>
      <c r="Q6" s="15">
        <v>2001</v>
      </c>
    </row>
    <row r="7" spans="1:17" ht="15" customHeight="1">
      <c r="A7" s="64" t="s">
        <v>0</v>
      </c>
      <c r="B7" s="65"/>
      <c r="C7" s="66"/>
      <c r="D7" s="64" t="s">
        <v>124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s="26" customFormat="1" ht="15" customHeight="1">
      <c r="A8" s="64" t="s">
        <v>1</v>
      </c>
      <c r="B8" s="65"/>
      <c r="C8" s="66"/>
      <c r="D8" s="64">
        <v>700002051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</row>
    <row r="9" spans="1:17" s="26" customFormat="1" ht="15" customHeight="1">
      <c r="A9" s="64" t="s">
        <v>2</v>
      </c>
      <c r="B9" s="65"/>
      <c r="C9" s="66"/>
      <c r="D9" s="64" t="s">
        <v>127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s="26" customFormat="1" ht="15" customHeight="1">
      <c r="A10" s="64" t="s">
        <v>3</v>
      </c>
      <c r="B10" s="65"/>
      <c r="C10" s="66"/>
      <c r="D10" s="64" t="s">
        <v>129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s="26" customFormat="1" ht="15" customHeight="1">
      <c r="A11" s="64" t="s">
        <v>4</v>
      </c>
      <c r="B11" s="65"/>
      <c r="C11" s="66"/>
      <c r="D11" s="64" t="s">
        <v>125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s="26" customFormat="1" ht="15" customHeight="1">
      <c r="A12" s="64" t="s">
        <v>5</v>
      </c>
      <c r="B12" s="65"/>
      <c r="C12" s="66"/>
      <c r="D12" s="64" t="s">
        <v>130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s="26" customFormat="1" ht="15">
      <c r="A13" s="64" t="s">
        <v>6</v>
      </c>
      <c r="B13" s="65"/>
      <c r="C13" s="66"/>
      <c r="D13" s="64" t="s">
        <v>126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1:7" s="26" customFormat="1" ht="10.5" customHeight="1">
      <c r="A14" s="27"/>
      <c r="B14" s="27"/>
      <c r="C14" s="27"/>
      <c r="D14" s="27"/>
      <c r="E14" s="27"/>
      <c r="F14" s="27"/>
      <c r="G14" s="27"/>
    </row>
    <row r="15" spans="1:17" ht="15" customHeight="1">
      <c r="A15" s="67" t="s">
        <v>9</v>
      </c>
      <c r="B15" s="68"/>
      <c r="C15" s="68"/>
      <c r="D15" s="68"/>
      <c r="E15" s="69"/>
      <c r="F15" s="73" t="s">
        <v>7</v>
      </c>
      <c r="G15" s="74"/>
      <c r="H15" s="16" t="s">
        <v>10</v>
      </c>
      <c r="I15" s="77" t="str">
        <f>D5</f>
        <v>январь</v>
      </c>
      <c r="J15" s="77"/>
      <c r="K15" s="17" t="s">
        <v>19</v>
      </c>
      <c r="L15" s="18" t="str">
        <f>G5</f>
        <v>декабрь</v>
      </c>
      <c r="M15" s="16" t="s">
        <v>10</v>
      </c>
      <c r="N15" s="77" t="str">
        <f>D5</f>
        <v>январь</v>
      </c>
      <c r="O15" s="77"/>
      <c r="P15" s="17" t="s">
        <v>19</v>
      </c>
      <c r="Q15" s="19" t="str">
        <f>G5</f>
        <v>декабрь</v>
      </c>
    </row>
    <row r="16" spans="1:17" ht="15" customHeight="1">
      <c r="A16" s="70"/>
      <c r="B16" s="71"/>
      <c r="C16" s="71"/>
      <c r="D16" s="71"/>
      <c r="E16" s="72"/>
      <c r="F16" s="75"/>
      <c r="G16" s="76"/>
      <c r="H16" s="78" t="str">
        <f>J5</f>
        <v>2022 года</v>
      </c>
      <c r="I16" s="79"/>
      <c r="J16" s="79"/>
      <c r="K16" s="79"/>
      <c r="L16" s="79"/>
      <c r="M16" s="78" t="s">
        <v>132</v>
      </c>
      <c r="N16" s="79"/>
      <c r="O16" s="79"/>
      <c r="P16" s="79"/>
      <c r="Q16" s="80"/>
    </row>
    <row r="17" spans="1:17" ht="15">
      <c r="A17" s="59">
        <v>1</v>
      </c>
      <c r="B17" s="60"/>
      <c r="C17" s="60"/>
      <c r="D17" s="60"/>
      <c r="E17" s="61"/>
      <c r="F17" s="62">
        <v>2</v>
      </c>
      <c r="G17" s="63"/>
      <c r="H17" s="59">
        <v>3</v>
      </c>
      <c r="I17" s="60"/>
      <c r="J17" s="60"/>
      <c r="K17" s="60"/>
      <c r="L17" s="61"/>
      <c r="M17" s="59">
        <v>4</v>
      </c>
      <c r="N17" s="60">
        <v>4</v>
      </c>
      <c r="O17" s="60"/>
      <c r="P17" s="60"/>
      <c r="Q17" s="61"/>
    </row>
    <row r="18" spans="1:17" ht="15" customHeight="1">
      <c r="A18" s="44" t="s">
        <v>33</v>
      </c>
      <c r="B18" s="45"/>
      <c r="C18" s="45"/>
      <c r="D18" s="45"/>
      <c r="E18" s="45"/>
      <c r="F18" s="20"/>
      <c r="G18" s="20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>
      <c r="A19" s="53" t="s">
        <v>34</v>
      </c>
      <c r="B19" s="54"/>
      <c r="C19" s="54"/>
      <c r="D19" s="54"/>
      <c r="E19" s="55"/>
      <c r="F19" s="40" t="s">
        <v>11</v>
      </c>
      <c r="G19" s="41"/>
      <c r="H19" s="56">
        <f>SUM(H21:L24)</f>
        <v>465715</v>
      </c>
      <c r="I19" s="57"/>
      <c r="J19" s="57"/>
      <c r="K19" s="57"/>
      <c r="L19" s="58"/>
      <c r="M19" s="56">
        <f>SUM(M21:Q24)</f>
        <v>365942</v>
      </c>
      <c r="N19" s="57"/>
      <c r="O19" s="57"/>
      <c r="P19" s="57"/>
      <c r="Q19" s="58"/>
    </row>
    <row r="20" spans="1:17" ht="15">
      <c r="A20" s="38" t="s">
        <v>25</v>
      </c>
      <c r="B20" s="39"/>
      <c r="C20" s="39"/>
      <c r="D20" s="39"/>
      <c r="E20" s="46"/>
      <c r="F20" s="40"/>
      <c r="G20" s="41"/>
      <c r="H20" s="47"/>
      <c r="I20" s="42"/>
      <c r="J20" s="42"/>
      <c r="K20" s="42"/>
      <c r="L20" s="43"/>
      <c r="M20" s="42"/>
      <c r="N20" s="42"/>
      <c r="O20" s="42"/>
      <c r="P20" s="42"/>
      <c r="Q20" s="43"/>
    </row>
    <row r="21" spans="1:17" ht="30" customHeight="1">
      <c r="A21" s="28" t="s">
        <v>55</v>
      </c>
      <c r="B21" s="29"/>
      <c r="C21" s="29"/>
      <c r="D21" s="29"/>
      <c r="E21" s="30"/>
      <c r="F21" s="36" t="s">
        <v>38</v>
      </c>
      <c r="G21" s="37"/>
      <c r="H21" s="33">
        <v>445769</v>
      </c>
      <c r="I21" s="34"/>
      <c r="J21" s="34"/>
      <c r="K21" s="34"/>
      <c r="L21" s="35"/>
      <c r="M21" s="34">
        <v>341396</v>
      </c>
      <c r="N21" s="34"/>
      <c r="O21" s="34"/>
      <c r="P21" s="34"/>
      <c r="Q21" s="35"/>
    </row>
    <row r="22" spans="1:17" ht="15">
      <c r="A22" s="28" t="s">
        <v>57</v>
      </c>
      <c r="B22" s="29"/>
      <c r="C22" s="29"/>
      <c r="D22" s="29"/>
      <c r="E22" s="30"/>
      <c r="F22" s="36" t="s">
        <v>39</v>
      </c>
      <c r="G22" s="37"/>
      <c r="H22" s="33">
        <v>143</v>
      </c>
      <c r="I22" s="34"/>
      <c r="J22" s="34"/>
      <c r="K22" s="34"/>
      <c r="L22" s="35"/>
      <c r="M22" s="33">
        <v>81</v>
      </c>
      <c r="N22" s="34"/>
      <c r="O22" s="34"/>
      <c r="P22" s="34"/>
      <c r="Q22" s="35"/>
    </row>
    <row r="23" spans="1:17" ht="15">
      <c r="A23" s="28" t="s">
        <v>56</v>
      </c>
      <c r="B23" s="29"/>
      <c r="C23" s="29"/>
      <c r="D23" s="29"/>
      <c r="E23" s="30"/>
      <c r="F23" s="31" t="s">
        <v>40</v>
      </c>
      <c r="G23" s="32"/>
      <c r="H23" s="33">
        <v>0</v>
      </c>
      <c r="I23" s="34"/>
      <c r="J23" s="34"/>
      <c r="K23" s="34"/>
      <c r="L23" s="35"/>
      <c r="M23" s="33">
        <v>0</v>
      </c>
      <c r="N23" s="34"/>
      <c r="O23" s="34"/>
      <c r="P23" s="34"/>
      <c r="Q23" s="35"/>
    </row>
    <row r="24" spans="1:17" ht="15">
      <c r="A24" s="28" t="s">
        <v>58</v>
      </c>
      <c r="B24" s="29"/>
      <c r="C24" s="29"/>
      <c r="D24" s="29"/>
      <c r="E24" s="30"/>
      <c r="F24" s="31" t="s">
        <v>41</v>
      </c>
      <c r="G24" s="32"/>
      <c r="H24" s="33">
        <v>19803</v>
      </c>
      <c r="I24" s="34"/>
      <c r="J24" s="34"/>
      <c r="K24" s="34"/>
      <c r="L24" s="35"/>
      <c r="M24" s="33">
        <v>24465</v>
      </c>
      <c r="N24" s="34"/>
      <c r="O24" s="34"/>
      <c r="P24" s="34"/>
      <c r="Q24" s="35"/>
    </row>
    <row r="25" spans="1:17" ht="15">
      <c r="A25" s="28" t="s">
        <v>35</v>
      </c>
      <c r="B25" s="29"/>
      <c r="C25" s="29"/>
      <c r="D25" s="29"/>
      <c r="E25" s="30"/>
      <c r="F25" s="31" t="s">
        <v>12</v>
      </c>
      <c r="G25" s="32"/>
      <c r="H25" s="33">
        <f>H27+H28+H29+H30</f>
        <v>454518</v>
      </c>
      <c r="I25" s="34"/>
      <c r="J25" s="34"/>
      <c r="K25" s="34"/>
      <c r="L25" s="35"/>
      <c r="M25" s="33">
        <f>M27+M28+M29+M30</f>
        <v>337855</v>
      </c>
      <c r="N25" s="34"/>
      <c r="O25" s="34"/>
      <c r="P25" s="34"/>
      <c r="Q25" s="35"/>
    </row>
    <row r="26" spans="1:17" ht="15">
      <c r="A26" s="38" t="s">
        <v>25</v>
      </c>
      <c r="B26" s="39"/>
      <c r="C26" s="39"/>
      <c r="D26" s="39"/>
      <c r="E26" s="46"/>
      <c r="F26" s="40"/>
      <c r="G26" s="41"/>
      <c r="H26" s="47"/>
      <c r="I26" s="42"/>
      <c r="J26" s="42"/>
      <c r="K26" s="42"/>
      <c r="L26" s="43"/>
      <c r="M26" s="42"/>
      <c r="N26" s="42"/>
      <c r="O26" s="42"/>
      <c r="P26" s="42"/>
      <c r="Q26" s="43"/>
    </row>
    <row r="27" spans="1:17" ht="15" customHeight="1">
      <c r="A27" s="28" t="s">
        <v>59</v>
      </c>
      <c r="B27" s="29"/>
      <c r="C27" s="29"/>
      <c r="D27" s="29"/>
      <c r="E27" s="30"/>
      <c r="F27" s="36" t="s">
        <v>42</v>
      </c>
      <c r="G27" s="37"/>
      <c r="H27" s="33">
        <v>344270</v>
      </c>
      <c r="I27" s="34"/>
      <c r="J27" s="34"/>
      <c r="K27" s="34"/>
      <c r="L27" s="35"/>
      <c r="M27" s="33">
        <v>234669</v>
      </c>
      <c r="N27" s="34"/>
      <c r="O27" s="34"/>
      <c r="P27" s="34"/>
      <c r="Q27" s="35"/>
    </row>
    <row r="28" spans="1:17" ht="15">
      <c r="A28" s="28" t="s">
        <v>60</v>
      </c>
      <c r="B28" s="29"/>
      <c r="C28" s="29"/>
      <c r="D28" s="29"/>
      <c r="E28" s="30"/>
      <c r="F28" s="31" t="s">
        <v>43</v>
      </c>
      <c r="G28" s="32"/>
      <c r="H28" s="33">
        <v>32904</v>
      </c>
      <c r="I28" s="34"/>
      <c r="J28" s="34"/>
      <c r="K28" s="34"/>
      <c r="L28" s="35"/>
      <c r="M28" s="33">
        <v>27793</v>
      </c>
      <c r="N28" s="34"/>
      <c r="O28" s="34"/>
      <c r="P28" s="34"/>
      <c r="Q28" s="35"/>
    </row>
    <row r="29" spans="1:17" ht="15">
      <c r="A29" s="28" t="s">
        <v>61</v>
      </c>
      <c r="B29" s="29"/>
      <c r="C29" s="29"/>
      <c r="D29" s="29"/>
      <c r="E29" s="30"/>
      <c r="F29" s="31" t="s">
        <v>44</v>
      </c>
      <c r="G29" s="32"/>
      <c r="H29" s="33">
        <v>8051</v>
      </c>
      <c r="I29" s="34"/>
      <c r="J29" s="34"/>
      <c r="K29" s="34"/>
      <c r="L29" s="35"/>
      <c r="M29" s="33">
        <v>8304</v>
      </c>
      <c r="N29" s="34"/>
      <c r="O29" s="34"/>
      <c r="P29" s="34"/>
      <c r="Q29" s="35"/>
    </row>
    <row r="30" spans="1:17" ht="15">
      <c r="A30" s="28" t="s">
        <v>62</v>
      </c>
      <c r="B30" s="29"/>
      <c r="C30" s="29"/>
      <c r="D30" s="29"/>
      <c r="E30" s="30"/>
      <c r="F30" s="31" t="s">
        <v>45</v>
      </c>
      <c r="G30" s="32"/>
      <c r="H30" s="33">
        <v>69293</v>
      </c>
      <c r="I30" s="34"/>
      <c r="J30" s="34"/>
      <c r="K30" s="34"/>
      <c r="L30" s="35"/>
      <c r="M30" s="33">
        <v>67089</v>
      </c>
      <c r="N30" s="34"/>
      <c r="O30" s="34"/>
      <c r="P30" s="34"/>
      <c r="Q30" s="35"/>
    </row>
    <row r="31" spans="1:17" ht="30" customHeight="1">
      <c r="A31" s="28" t="s">
        <v>82</v>
      </c>
      <c r="B31" s="29"/>
      <c r="C31" s="29"/>
      <c r="D31" s="29"/>
      <c r="E31" s="30"/>
      <c r="F31" s="31" t="s">
        <v>13</v>
      </c>
      <c r="G31" s="32"/>
      <c r="H31" s="48">
        <f>H19-H25</f>
        <v>11197</v>
      </c>
      <c r="I31" s="49"/>
      <c r="J31" s="49"/>
      <c r="K31" s="49"/>
      <c r="L31" s="50"/>
      <c r="M31" s="48">
        <f>M19-M25</f>
        <v>28087</v>
      </c>
      <c r="N31" s="49"/>
      <c r="O31" s="49"/>
      <c r="P31" s="49"/>
      <c r="Q31" s="50"/>
    </row>
    <row r="32" spans="1:17" ht="15" customHeight="1">
      <c r="A32" s="44" t="s">
        <v>36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20"/>
      <c r="N32" s="20"/>
      <c r="O32" s="20"/>
      <c r="P32" s="20"/>
      <c r="Q32" s="21"/>
    </row>
    <row r="33" spans="1:17" ht="15">
      <c r="A33" s="28" t="s">
        <v>34</v>
      </c>
      <c r="B33" s="29"/>
      <c r="C33" s="29"/>
      <c r="D33" s="29"/>
      <c r="E33" s="30"/>
      <c r="F33" s="31" t="s">
        <v>14</v>
      </c>
      <c r="G33" s="32"/>
      <c r="H33" s="33">
        <f>H35+H36+H37+H38+H39</f>
        <v>1</v>
      </c>
      <c r="I33" s="34"/>
      <c r="J33" s="34"/>
      <c r="K33" s="34"/>
      <c r="L33" s="35"/>
      <c r="M33" s="33">
        <f>M35+M36+M37+M38+M39</f>
        <v>439</v>
      </c>
      <c r="N33" s="34"/>
      <c r="O33" s="34"/>
      <c r="P33" s="34"/>
      <c r="Q33" s="35"/>
    </row>
    <row r="34" spans="1:17" ht="15">
      <c r="A34" s="38" t="s">
        <v>25</v>
      </c>
      <c r="B34" s="39"/>
      <c r="C34" s="39"/>
      <c r="D34" s="39"/>
      <c r="E34" s="46"/>
      <c r="F34" s="40"/>
      <c r="G34" s="41"/>
      <c r="H34" s="47"/>
      <c r="I34" s="42"/>
      <c r="J34" s="42"/>
      <c r="K34" s="42"/>
      <c r="L34" s="43"/>
      <c r="M34" s="42"/>
      <c r="N34" s="42"/>
      <c r="O34" s="42"/>
      <c r="P34" s="42"/>
      <c r="Q34" s="43"/>
    </row>
    <row r="35" spans="1:17" ht="30" customHeight="1">
      <c r="A35" s="28" t="s">
        <v>63</v>
      </c>
      <c r="B35" s="29"/>
      <c r="C35" s="29"/>
      <c r="D35" s="29"/>
      <c r="E35" s="30"/>
      <c r="F35" s="36" t="s">
        <v>20</v>
      </c>
      <c r="G35" s="37"/>
      <c r="H35" s="33">
        <v>0</v>
      </c>
      <c r="I35" s="34"/>
      <c r="J35" s="34"/>
      <c r="K35" s="34"/>
      <c r="L35" s="35"/>
      <c r="M35" s="33">
        <v>434</v>
      </c>
      <c r="N35" s="34"/>
      <c r="O35" s="34"/>
      <c r="P35" s="34"/>
      <c r="Q35" s="35"/>
    </row>
    <row r="36" spans="1:17" ht="15">
      <c r="A36" s="28" t="s">
        <v>64</v>
      </c>
      <c r="B36" s="29"/>
      <c r="C36" s="29"/>
      <c r="D36" s="29"/>
      <c r="E36" s="30"/>
      <c r="F36" s="31" t="s">
        <v>21</v>
      </c>
      <c r="G36" s="32"/>
      <c r="H36" s="33">
        <v>0</v>
      </c>
      <c r="I36" s="34"/>
      <c r="J36" s="34"/>
      <c r="K36" s="34"/>
      <c r="L36" s="35"/>
      <c r="M36" s="33">
        <v>0</v>
      </c>
      <c r="N36" s="34"/>
      <c r="O36" s="34"/>
      <c r="P36" s="34"/>
      <c r="Q36" s="35"/>
    </row>
    <row r="37" spans="1:17" ht="30" customHeight="1">
      <c r="A37" s="28" t="s">
        <v>65</v>
      </c>
      <c r="B37" s="29"/>
      <c r="C37" s="29"/>
      <c r="D37" s="29"/>
      <c r="E37" s="30"/>
      <c r="F37" s="31" t="s">
        <v>22</v>
      </c>
      <c r="G37" s="32"/>
      <c r="H37" s="33">
        <v>0</v>
      </c>
      <c r="I37" s="34"/>
      <c r="J37" s="34"/>
      <c r="K37" s="34"/>
      <c r="L37" s="35"/>
      <c r="M37" s="33"/>
      <c r="N37" s="34"/>
      <c r="O37" s="34"/>
      <c r="P37" s="34"/>
      <c r="Q37" s="35"/>
    </row>
    <row r="38" spans="1:17" ht="20.25" customHeight="1">
      <c r="A38" s="28" t="s">
        <v>66</v>
      </c>
      <c r="B38" s="29"/>
      <c r="C38" s="29"/>
      <c r="D38" s="29"/>
      <c r="E38" s="30"/>
      <c r="F38" s="31" t="s">
        <v>23</v>
      </c>
      <c r="G38" s="32"/>
      <c r="H38" s="33">
        <v>1</v>
      </c>
      <c r="I38" s="34"/>
      <c r="J38" s="34"/>
      <c r="K38" s="34"/>
      <c r="L38" s="35"/>
      <c r="M38" s="33">
        <v>5</v>
      </c>
      <c r="N38" s="34"/>
      <c r="O38" s="34"/>
      <c r="P38" s="34"/>
      <c r="Q38" s="35"/>
    </row>
    <row r="39" spans="1:17" ht="15">
      <c r="A39" s="28" t="s">
        <v>58</v>
      </c>
      <c r="B39" s="29"/>
      <c r="C39" s="29"/>
      <c r="D39" s="29"/>
      <c r="E39" s="30"/>
      <c r="F39" s="31" t="s">
        <v>24</v>
      </c>
      <c r="G39" s="32"/>
      <c r="H39" s="33"/>
      <c r="I39" s="34"/>
      <c r="J39" s="34"/>
      <c r="K39" s="34"/>
      <c r="L39" s="35"/>
      <c r="M39" s="33"/>
      <c r="N39" s="34"/>
      <c r="O39" s="34"/>
      <c r="P39" s="34"/>
      <c r="Q39" s="35"/>
    </row>
    <row r="40" spans="1:17" ht="15">
      <c r="A40" s="28" t="s">
        <v>35</v>
      </c>
      <c r="B40" s="29"/>
      <c r="C40" s="29"/>
      <c r="D40" s="29"/>
      <c r="E40" s="30"/>
      <c r="F40" s="31" t="s">
        <v>15</v>
      </c>
      <c r="G40" s="32"/>
      <c r="H40" s="33">
        <f>H42+H43+H44+H45</f>
        <v>248</v>
      </c>
      <c r="I40" s="34"/>
      <c r="J40" s="34"/>
      <c r="K40" s="34"/>
      <c r="L40" s="35"/>
      <c r="M40" s="33">
        <f>M42+M43+M44+M45</f>
        <v>311</v>
      </c>
      <c r="N40" s="34"/>
      <c r="O40" s="34"/>
      <c r="P40" s="34"/>
      <c r="Q40" s="35"/>
    </row>
    <row r="41" spans="1:17" ht="15" customHeight="1">
      <c r="A41" s="38" t="s">
        <v>25</v>
      </c>
      <c r="B41" s="39"/>
      <c r="C41" s="39"/>
      <c r="D41" s="39"/>
      <c r="E41" s="46"/>
      <c r="F41" s="40"/>
      <c r="G41" s="41"/>
      <c r="H41" s="47"/>
      <c r="I41" s="42"/>
      <c r="J41" s="42"/>
      <c r="K41" s="42"/>
      <c r="L41" s="43"/>
      <c r="M41" s="42"/>
      <c r="N41" s="42"/>
      <c r="O41" s="42"/>
      <c r="P41" s="42"/>
      <c r="Q41" s="43"/>
    </row>
    <row r="42" spans="1:17" ht="45" customHeight="1">
      <c r="A42" s="28" t="s">
        <v>70</v>
      </c>
      <c r="B42" s="29"/>
      <c r="C42" s="29"/>
      <c r="D42" s="29"/>
      <c r="E42" s="30"/>
      <c r="F42" s="36" t="s">
        <v>26</v>
      </c>
      <c r="G42" s="37"/>
      <c r="H42" s="33">
        <v>248</v>
      </c>
      <c r="I42" s="34"/>
      <c r="J42" s="34"/>
      <c r="K42" s="34"/>
      <c r="L42" s="35"/>
      <c r="M42" s="33">
        <v>311</v>
      </c>
      <c r="N42" s="34"/>
      <c r="O42" s="34"/>
      <c r="P42" s="34"/>
      <c r="Q42" s="35"/>
    </row>
    <row r="43" spans="1:17" ht="27" customHeight="1">
      <c r="A43" s="28" t="s">
        <v>67</v>
      </c>
      <c r="B43" s="29"/>
      <c r="C43" s="29"/>
      <c r="D43" s="29"/>
      <c r="E43" s="30"/>
      <c r="F43" s="31" t="s">
        <v>27</v>
      </c>
      <c r="G43" s="32"/>
      <c r="H43" s="33">
        <v>0</v>
      </c>
      <c r="I43" s="34"/>
      <c r="J43" s="34"/>
      <c r="K43" s="34"/>
      <c r="L43" s="35"/>
      <c r="M43" s="33"/>
      <c r="N43" s="34"/>
      <c r="O43" s="34"/>
      <c r="P43" s="34"/>
      <c r="Q43" s="35"/>
    </row>
    <row r="44" spans="1:17" ht="30" customHeight="1">
      <c r="A44" s="28" t="s">
        <v>68</v>
      </c>
      <c r="B44" s="29"/>
      <c r="C44" s="29"/>
      <c r="D44" s="29"/>
      <c r="E44" s="30"/>
      <c r="F44" s="31" t="s">
        <v>28</v>
      </c>
      <c r="G44" s="32"/>
      <c r="H44" s="33"/>
      <c r="I44" s="34"/>
      <c r="J44" s="34"/>
      <c r="K44" s="34"/>
      <c r="L44" s="35"/>
      <c r="M44" s="33">
        <v>0</v>
      </c>
      <c r="N44" s="34"/>
      <c r="O44" s="34"/>
      <c r="P44" s="34"/>
      <c r="Q44" s="35"/>
    </row>
    <row r="45" spans="1:17" ht="15">
      <c r="A45" s="28" t="s">
        <v>69</v>
      </c>
      <c r="B45" s="29"/>
      <c r="C45" s="29"/>
      <c r="D45" s="29"/>
      <c r="E45" s="30"/>
      <c r="F45" s="31" t="s">
        <v>30</v>
      </c>
      <c r="G45" s="32"/>
      <c r="H45" s="33">
        <v>0</v>
      </c>
      <c r="I45" s="34"/>
      <c r="J45" s="34"/>
      <c r="K45" s="34"/>
      <c r="L45" s="35"/>
      <c r="M45" s="33"/>
      <c r="N45" s="34"/>
      <c r="O45" s="34"/>
      <c r="P45" s="34"/>
      <c r="Q45" s="35"/>
    </row>
    <row r="46" spans="1:17" ht="30" customHeight="1">
      <c r="A46" s="28" t="s">
        <v>73</v>
      </c>
      <c r="B46" s="29"/>
      <c r="C46" s="29"/>
      <c r="D46" s="29"/>
      <c r="E46" s="30"/>
      <c r="F46" s="31" t="s">
        <v>16</v>
      </c>
      <c r="G46" s="32"/>
      <c r="H46" s="33">
        <f>H33-H40</f>
        <v>-247</v>
      </c>
      <c r="I46" s="34"/>
      <c r="J46" s="34"/>
      <c r="K46" s="34"/>
      <c r="L46" s="35"/>
      <c r="M46" s="33">
        <f>M33-M40</f>
        <v>128</v>
      </c>
      <c r="N46" s="34"/>
      <c r="O46" s="34"/>
      <c r="P46" s="34"/>
      <c r="Q46" s="35"/>
    </row>
    <row r="47" spans="1:17" ht="15" customHeight="1">
      <c r="A47" s="44" t="s">
        <v>37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20"/>
      <c r="N47" s="20"/>
      <c r="O47" s="20"/>
      <c r="P47" s="20"/>
      <c r="Q47" s="21"/>
    </row>
    <row r="48" spans="1:17" ht="15">
      <c r="A48" s="28" t="s">
        <v>34</v>
      </c>
      <c r="B48" s="29"/>
      <c r="C48" s="29"/>
      <c r="D48" s="29"/>
      <c r="E48" s="30"/>
      <c r="F48" s="40" t="s">
        <v>17</v>
      </c>
      <c r="G48" s="41"/>
      <c r="H48" s="33">
        <f>H50+H51+H52+H53</f>
        <v>74793</v>
      </c>
      <c r="I48" s="34"/>
      <c r="J48" s="34"/>
      <c r="K48" s="34"/>
      <c r="L48" s="35"/>
      <c r="M48" s="33">
        <f>M50+M51+M52+M53</f>
        <v>25182</v>
      </c>
      <c r="N48" s="34"/>
      <c r="O48" s="34"/>
      <c r="P48" s="34"/>
      <c r="Q48" s="35"/>
    </row>
    <row r="49" spans="1:17" ht="12" customHeight="1">
      <c r="A49" s="38" t="s">
        <v>25</v>
      </c>
      <c r="B49" s="39"/>
      <c r="C49" s="39"/>
      <c r="D49" s="39"/>
      <c r="E49" s="39"/>
      <c r="F49" s="40"/>
      <c r="G49" s="41"/>
      <c r="H49" s="42"/>
      <c r="I49" s="42"/>
      <c r="J49" s="42"/>
      <c r="K49" s="42"/>
      <c r="L49" s="43"/>
      <c r="M49" s="42"/>
      <c r="N49" s="42"/>
      <c r="O49" s="42"/>
      <c r="P49" s="42"/>
      <c r="Q49" s="43"/>
    </row>
    <row r="50" spans="1:17" ht="24" customHeight="1">
      <c r="A50" s="28" t="s">
        <v>71</v>
      </c>
      <c r="B50" s="29"/>
      <c r="C50" s="29"/>
      <c r="D50" s="29"/>
      <c r="E50" s="29"/>
      <c r="F50" s="36" t="s">
        <v>46</v>
      </c>
      <c r="G50" s="37"/>
      <c r="H50" s="34">
        <v>65411</v>
      </c>
      <c r="I50" s="34"/>
      <c r="J50" s="34"/>
      <c r="K50" s="34"/>
      <c r="L50" s="35"/>
      <c r="M50" s="33">
        <v>15838</v>
      </c>
      <c r="N50" s="34"/>
      <c r="O50" s="34"/>
      <c r="P50" s="34"/>
      <c r="Q50" s="35"/>
    </row>
    <row r="51" spans="1:17" ht="15">
      <c r="A51" s="28" t="s">
        <v>72</v>
      </c>
      <c r="B51" s="29"/>
      <c r="C51" s="29"/>
      <c r="D51" s="29"/>
      <c r="E51" s="30"/>
      <c r="F51" s="36" t="s">
        <v>47</v>
      </c>
      <c r="G51" s="37"/>
      <c r="H51" s="33"/>
      <c r="I51" s="34"/>
      <c r="J51" s="34"/>
      <c r="K51" s="34"/>
      <c r="L51" s="35"/>
      <c r="M51" s="33">
        <v>0</v>
      </c>
      <c r="N51" s="34"/>
      <c r="O51" s="34"/>
      <c r="P51" s="34"/>
      <c r="Q51" s="35"/>
    </row>
    <row r="52" spans="1:17" ht="30" customHeight="1">
      <c r="A52" s="28" t="s">
        <v>29</v>
      </c>
      <c r="B52" s="29"/>
      <c r="C52" s="29"/>
      <c r="D52" s="29"/>
      <c r="E52" s="30"/>
      <c r="F52" s="31" t="s">
        <v>48</v>
      </c>
      <c r="G52" s="32"/>
      <c r="H52" s="33"/>
      <c r="I52" s="34"/>
      <c r="J52" s="34"/>
      <c r="K52" s="34"/>
      <c r="L52" s="35"/>
      <c r="M52" s="33">
        <v>0</v>
      </c>
      <c r="N52" s="34"/>
      <c r="O52" s="34"/>
      <c r="P52" s="34"/>
      <c r="Q52" s="35"/>
    </row>
    <row r="53" spans="1:20" ht="15">
      <c r="A53" s="28" t="s">
        <v>58</v>
      </c>
      <c r="B53" s="29"/>
      <c r="C53" s="29"/>
      <c r="D53" s="29"/>
      <c r="E53" s="30"/>
      <c r="F53" s="31" t="s">
        <v>49</v>
      </c>
      <c r="G53" s="32"/>
      <c r="H53" s="33">
        <v>9382</v>
      </c>
      <c r="I53" s="34"/>
      <c r="J53" s="34"/>
      <c r="K53" s="34"/>
      <c r="L53" s="35"/>
      <c r="M53" s="33">
        <v>9344</v>
      </c>
      <c r="N53" s="34"/>
      <c r="O53" s="34"/>
      <c r="P53" s="34"/>
      <c r="Q53" s="35"/>
      <c r="T53" s="23">
        <v>55</v>
      </c>
    </row>
    <row r="54" spans="1:17" ht="15">
      <c r="A54" s="28" t="s">
        <v>35</v>
      </c>
      <c r="B54" s="29"/>
      <c r="C54" s="29"/>
      <c r="D54" s="29"/>
      <c r="E54" s="30"/>
      <c r="F54" s="40" t="s">
        <v>18</v>
      </c>
      <c r="G54" s="41"/>
      <c r="H54" s="33">
        <f>H56+H57+H58+H59+H60</f>
        <v>85889</v>
      </c>
      <c r="I54" s="34"/>
      <c r="J54" s="34"/>
      <c r="K54" s="34"/>
      <c r="L54" s="35"/>
      <c r="M54" s="33">
        <f>M56+M57+M58+M59+M60</f>
        <v>53179</v>
      </c>
      <c r="N54" s="34"/>
      <c r="O54" s="34"/>
      <c r="P54" s="34"/>
      <c r="Q54" s="35"/>
    </row>
    <row r="55" spans="1:17" ht="15" customHeight="1">
      <c r="A55" s="38" t="s">
        <v>25</v>
      </c>
      <c r="B55" s="39"/>
      <c r="C55" s="39"/>
      <c r="D55" s="39"/>
      <c r="E55" s="39"/>
      <c r="F55" s="40"/>
      <c r="G55" s="41"/>
      <c r="H55" s="42"/>
      <c r="I55" s="42"/>
      <c r="J55" s="42"/>
      <c r="K55" s="42"/>
      <c r="L55" s="43"/>
      <c r="M55" s="42"/>
      <c r="N55" s="42"/>
      <c r="O55" s="42"/>
      <c r="P55" s="42"/>
      <c r="Q55" s="43"/>
    </row>
    <row r="56" spans="1:17" ht="15">
      <c r="A56" s="28" t="s">
        <v>74</v>
      </c>
      <c r="B56" s="29"/>
      <c r="C56" s="29"/>
      <c r="D56" s="29"/>
      <c r="E56" s="29"/>
      <c r="F56" s="36" t="s">
        <v>50</v>
      </c>
      <c r="G56" s="37"/>
      <c r="H56" s="34">
        <v>66713</v>
      </c>
      <c r="I56" s="34"/>
      <c r="J56" s="34"/>
      <c r="K56" s="34"/>
      <c r="L56" s="35"/>
      <c r="M56" s="33">
        <v>30980</v>
      </c>
      <c r="N56" s="34"/>
      <c r="O56" s="34"/>
      <c r="P56" s="34"/>
      <c r="Q56" s="35"/>
    </row>
    <row r="57" spans="1:17" ht="30" customHeight="1">
      <c r="A57" s="28" t="s">
        <v>75</v>
      </c>
      <c r="B57" s="29"/>
      <c r="C57" s="29"/>
      <c r="D57" s="29"/>
      <c r="E57" s="30"/>
      <c r="F57" s="36" t="s">
        <v>51</v>
      </c>
      <c r="G57" s="37"/>
      <c r="H57" s="33">
        <v>0</v>
      </c>
      <c r="I57" s="34"/>
      <c r="J57" s="34"/>
      <c r="K57" s="34"/>
      <c r="L57" s="35"/>
      <c r="M57" s="33"/>
      <c r="N57" s="34"/>
      <c r="O57" s="34"/>
      <c r="P57" s="34"/>
      <c r="Q57" s="35"/>
    </row>
    <row r="58" spans="1:17" ht="15">
      <c r="A58" s="28" t="s">
        <v>77</v>
      </c>
      <c r="B58" s="29"/>
      <c r="C58" s="29"/>
      <c r="D58" s="29"/>
      <c r="E58" s="30"/>
      <c r="F58" s="31" t="s">
        <v>52</v>
      </c>
      <c r="G58" s="32"/>
      <c r="H58" s="33">
        <v>19161</v>
      </c>
      <c r="I58" s="34"/>
      <c r="J58" s="34"/>
      <c r="K58" s="34"/>
      <c r="L58" s="35"/>
      <c r="M58" s="33">
        <v>21959</v>
      </c>
      <c r="N58" s="34"/>
      <c r="O58" s="34"/>
      <c r="P58" s="34"/>
      <c r="Q58" s="35"/>
    </row>
    <row r="59" spans="1:17" ht="15">
      <c r="A59" s="28" t="s">
        <v>76</v>
      </c>
      <c r="B59" s="29"/>
      <c r="C59" s="29"/>
      <c r="D59" s="29"/>
      <c r="E59" s="30"/>
      <c r="F59" s="31" t="s">
        <v>53</v>
      </c>
      <c r="G59" s="32"/>
      <c r="H59" s="33">
        <v>15</v>
      </c>
      <c r="I59" s="34"/>
      <c r="J59" s="34"/>
      <c r="K59" s="34"/>
      <c r="L59" s="35"/>
      <c r="M59" s="33">
        <v>238</v>
      </c>
      <c r="N59" s="34"/>
      <c r="O59" s="34"/>
      <c r="P59" s="34"/>
      <c r="Q59" s="35"/>
    </row>
    <row r="60" spans="1:17" ht="15">
      <c r="A60" s="28" t="s">
        <v>69</v>
      </c>
      <c r="B60" s="29"/>
      <c r="C60" s="29"/>
      <c r="D60" s="29"/>
      <c r="E60" s="30"/>
      <c r="F60" s="31" t="s">
        <v>54</v>
      </c>
      <c r="G60" s="32"/>
      <c r="H60" s="33">
        <v>0</v>
      </c>
      <c r="I60" s="34"/>
      <c r="J60" s="34"/>
      <c r="K60" s="34"/>
      <c r="L60" s="35"/>
      <c r="M60" s="33">
        <v>2</v>
      </c>
      <c r="N60" s="34"/>
      <c r="O60" s="34"/>
      <c r="P60" s="34"/>
      <c r="Q60" s="35"/>
    </row>
    <row r="61" spans="1:17" ht="30" customHeight="1">
      <c r="A61" s="28" t="s">
        <v>78</v>
      </c>
      <c r="B61" s="29"/>
      <c r="C61" s="29"/>
      <c r="D61" s="29"/>
      <c r="E61" s="30"/>
      <c r="F61" s="31">
        <v>100</v>
      </c>
      <c r="G61" s="32"/>
      <c r="H61" s="33">
        <f>H48-H54</f>
        <v>-11096</v>
      </c>
      <c r="I61" s="34"/>
      <c r="J61" s="34"/>
      <c r="K61" s="34"/>
      <c r="L61" s="35"/>
      <c r="M61" s="33">
        <f>M48-M54</f>
        <v>-27997</v>
      </c>
      <c r="N61" s="34"/>
      <c r="O61" s="34"/>
      <c r="P61" s="34"/>
      <c r="Q61" s="35"/>
    </row>
    <row r="62" spans="1:17" ht="30" customHeight="1">
      <c r="A62" s="28" t="s">
        <v>79</v>
      </c>
      <c r="B62" s="29"/>
      <c r="C62" s="29"/>
      <c r="D62" s="29"/>
      <c r="E62" s="30"/>
      <c r="F62" s="31">
        <v>110</v>
      </c>
      <c r="G62" s="32"/>
      <c r="H62" s="33">
        <f>H31+H46+H61</f>
        <v>-146</v>
      </c>
      <c r="I62" s="34"/>
      <c r="J62" s="34"/>
      <c r="K62" s="34"/>
      <c r="L62" s="35"/>
      <c r="M62" s="33">
        <f>M31+M46+M61</f>
        <v>218</v>
      </c>
      <c r="N62" s="34"/>
      <c r="O62" s="34"/>
      <c r="P62" s="34"/>
      <c r="Q62" s="35"/>
    </row>
    <row r="63" spans="1:17" ht="30" customHeight="1">
      <c r="A63" s="28" t="s">
        <v>135</v>
      </c>
      <c r="B63" s="29"/>
      <c r="C63" s="29"/>
      <c r="D63" s="29"/>
      <c r="E63" s="30"/>
      <c r="F63" s="31">
        <v>120</v>
      </c>
      <c r="G63" s="32"/>
      <c r="H63" s="33">
        <v>298</v>
      </c>
      <c r="I63" s="34"/>
      <c r="J63" s="34"/>
      <c r="K63" s="34"/>
      <c r="L63" s="35"/>
      <c r="M63" s="33">
        <v>80</v>
      </c>
      <c r="N63" s="34"/>
      <c r="O63" s="34"/>
      <c r="P63" s="34"/>
      <c r="Q63" s="35"/>
    </row>
    <row r="64" spans="1:17" ht="30" customHeight="1">
      <c r="A64" s="28" t="s">
        <v>80</v>
      </c>
      <c r="B64" s="29"/>
      <c r="C64" s="29"/>
      <c r="D64" s="29"/>
      <c r="E64" s="30"/>
      <c r="F64" s="31">
        <v>130</v>
      </c>
      <c r="G64" s="32"/>
      <c r="H64" s="33">
        <f>H63+H62</f>
        <v>152</v>
      </c>
      <c r="I64" s="34"/>
      <c r="J64" s="34"/>
      <c r="K64" s="34"/>
      <c r="L64" s="35"/>
      <c r="M64" s="33">
        <f>M63+M62</f>
        <v>298</v>
      </c>
      <c r="N64" s="34"/>
      <c r="O64" s="34"/>
      <c r="P64" s="34"/>
      <c r="Q64" s="35"/>
    </row>
    <row r="65" spans="1:17" ht="30" customHeight="1">
      <c r="A65" s="28" t="s">
        <v>81</v>
      </c>
      <c r="B65" s="29"/>
      <c r="C65" s="29"/>
      <c r="D65" s="29"/>
      <c r="E65" s="30"/>
      <c r="F65" s="31">
        <v>140</v>
      </c>
      <c r="G65" s="32"/>
      <c r="H65" s="33">
        <v>29</v>
      </c>
      <c r="I65" s="34"/>
      <c r="J65" s="34"/>
      <c r="K65" s="34"/>
      <c r="L65" s="35"/>
      <c r="M65" s="33">
        <v>-2</v>
      </c>
      <c r="N65" s="34"/>
      <c r="O65" s="34"/>
      <c r="P65" s="34"/>
      <c r="Q65" s="35"/>
    </row>
  </sheetData>
  <sheetProtection/>
  <mergeCells count="215">
    <mergeCell ref="M1:Q1"/>
    <mergeCell ref="D3:J3"/>
    <mergeCell ref="A4:Q4"/>
    <mergeCell ref="D5:E5"/>
    <mergeCell ref="G5:I5"/>
    <mergeCell ref="J5:O5"/>
    <mergeCell ref="A9:C9"/>
    <mergeCell ref="D9:Q9"/>
    <mergeCell ref="A10:C10"/>
    <mergeCell ref="D10:Q10"/>
    <mergeCell ref="A7:C7"/>
    <mergeCell ref="D7:Q7"/>
    <mergeCell ref="A8:C8"/>
    <mergeCell ref="D8:Q8"/>
    <mergeCell ref="H16:L16"/>
    <mergeCell ref="M16:Q16"/>
    <mergeCell ref="A11:C11"/>
    <mergeCell ref="D11:Q11"/>
    <mergeCell ref="A12:C12"/>
    <mergeCell ref="D12:Q12"/>
    <mergeCell ref="A17:E17"/>
    <mergeCell ref="F17:G17"/>
    <mergeCell ref="H17:L17"/>
    <mergeCell ref="M17:Q17"/>
    <mergeCell ref="A13:C13"/>
    <mergeCell ref="D13:Q13"/>
    <mergeCell ref="A15:E16"/>
    <mergeCell ref="F15:G16"/>
    <mergeCell ref="I15:J15"/>
    <mergeCell ref="N15:O15"/>
    <mergeCell ref="A18:E18"/>
    <mergeCell ref="H18:L18"/>
    <mergeCell ref="M18:Q18"/>
    <mergeCell ref="A19:E19"/>
    <mergeCell ref="F19:G19"/>
    <mergeCell ref="H19:L19"/>
    <mergeCell ref="M19:Q19"/>
    <mergeCell ref="A21:E21"/>
    <mergeCell ref="F21:G21"/>
    <mergeCell ref="H21:L21"/>
    <mergeCell ref="M21:Q21"/>
    <mergeCell ref="A20:E20"/>
    <mergeCell ref="F20:G20"/>
    <mergeCell ref="H20:L20"/>
    <mergeCell ref="M20:Q20"/>
    <mergeCell ref="A23:E23"/>
    <mergeCell ref="F23:G23"/>
    <mergeCell ref="H23:L23"/>
    <mergeCell ref="M23:Q23"/>
    <mergeCell ref="A22:E22"/>
    <mergeCell ref="F22:G22"/>
    <mergeCell ref="H22:L22"/>
    <mergeCell ref="M22:Q22"/>
    <mergeCell ref="A24:E24"/>
    <mergeCell ref="F24:G24"/>
    <mergeCell ref="H24:L24"/>
    <mergeCell ref="M24:Q24"/>
    <mergeCell ref="A25:E25"/>
    <mergeCell ref="F25:G25"/>
    <mergeCell ref="H25:L25"/>
    <mergeCell ref="M25:Q25"/>
    <mergeCell ref="A27:E27"/>
    <mergeCell ref="F27:G27"/>
    <mergeCell ref="H27:L27"/>
    <mergeCell ref="M27:Q27"/>
    <mergeCell ref="A26:E26"/>
    <mergeCell ref="F26:G26"/>
    <mergeCell ref="H26:L26"/>
    <mergeCell ref="M26:Q26"/>
    <mergeCell ref="A29:E29"/>
    <mergeCell ref="F29:G29"/>
    <mergeCell ref="H29:L29"/>
    <mergeCell ref="M29:Q29"/>
    <mergeCell ref="A28:E28"/>
    <mergeCell ref="F28:G28"/>
    <mergeCell ref="H28:L28"/>
    <mergeCell ref="M28:Q28"/>
    <mergeCell ref="A30:E30"/>
    <mergeCell ref="F30:G30"/>
    <mergeCell ref="H30:L30"/>
    <mergeCell ref="M30:Q30"/>
    <mergeCell ref="A31:E31"/>
    <mergeCell ref="F31:G31"/>
    <mergeCell ref="H31:L31"/>
    <mergeCell ref="M31:Q31"/>
    <mergeCell ref="M33:Q33"/>
    <mergeCell ref="A34:E34"/>
    <mergeCell ref="F34:G34"/>
    <mergeCell ref="H34:L34"/>
    <mergeCell ref="M34:Q34"/>
    <mergeCell ref="A32:L32"/>
    <mergeCell ref="A33:E33"/>
    <mergeCell ref="F33:G33"/>
    <mergeCell ref="H33:L33"/>
    <mergeCell ref="A36:E36"/>
    <mergeCell ref="F36:G36"/>
    <mergeCell ref="H36:L36"/>
    <mergeCell ref="M36:Q36"/>
    <mergeCell ref="A35:E35"/>
    <mergeCell ref="F35:G35"/>
    <mergeCell ref="H35:L35"/>
    <mergeCell ref="M35:Q35"/>
    <mergeCell ref="A38:E38"/>
    <mergeCell ref="F38:G38"/>
    <mergeCell ref="H38:L38"/>
    <mergeCell ref="M38:Q38"/>
    <mergeCell ref="A37:E37"/>
    <mergeCell ref="F37:G37"/>
    <mergeCell ref="H37:L37"/>
    <mergeCell ref="M37:Q37"/>
    <mergeCell ref="A39:E39"/>
    <mergeCell ref="F39:G39"/>
    <mergeCell ref="H39:L39"/>
    <mergeCell ref="M39:Q39"/>
    <mergeCell ref="A40:E40"/>
    <mergeCell ref="F40:G40"/>
    <mergeCell ref="H40:L40"/>
    <mergeCell ref="M40:Q40"/>
    <mergeCell ref="H43:L43"/>
    <mergeCell ref="M43:Q43"/>
    <mergeCell ref="A41:E41"/>
    <mergeCell ref="F41:G41"/>
    <mergeCell ref="H41:L41"/>
    <mergeCell ref="M41:Q41"/>
    <mergeCell ref="A44:E44"/>
    <mergeCell ref="F44:G44"/>
    <mergeCell ref="H44:L44"/>
    <mergeCell ref="M44:Q44"/>
    <mergeCell ref="A42:E42"/>
    <mergeCell ref="F42:G42"/>
    <mergeCell ref="H42:L42"/>
    <mergeCell ref="M42:Q42"/>
    <mergeCell ref="A43:E43"/>
    <mergeCell ref="F43:G43"/>
    <mergeCell ref="A46:E46"/>
    <mergeCell ref="F46:G46"/>
    <mergeCell ref="H46:L46"/>
    <mergeCell ref="M46:Q46"/>
    <mergeCell ref="A45:E45"/>
    <mergeCell ref="F45:G45"/>
    <mergeCell ref="H45:L45"/>
    <mergeCell ref="M45:Q45"/>
    <mergeCell ref="M48:Q48"/>
    <mergeCell ref="A49:E49"/>
    <mergeCell ref="F49:G49"/>
    <mergeCell ref="H49:L49"/>
    <mergeCell ref="M49:Q49"/>
    <mergeCell ref="A47:L47"/>
    <mergeCell ref="A48:E48"/>
    <mergeCell ref="F48:G48"/>
    <mergeCell ref="H48:L48"/>
    <mergeCell ref="A51:E51"/>
    <mergeCell ref="F51:G51"/>
    <mergeCell ref="H51:L51"/>
    <mergeCell ref="M51:Q51"/>
    <mergeCell ref="A50:E50"/>
    <mergeCell ref="F50:G50"/>
    <mergeCell ref="H50:L50"/>
    <mergeCell ref="M50:Q50"/>
    <mergeCell ref="A53:E53"/>
    <mergeCell ref="F53:G53"/>
    <mergeCell ref="H53:L53"/>
    <mergeCell ref="M53:Q53"/>
    <mergeCell ref="A52:E52"/>
    <mergeCell ref="F52:G52"/>
    <mergeCell ref="H52:L52"/>
    <mergeCell ref="M52:Q52"/>
    <mergeCell ref="A55:E55"/>
    <mergeCell ref="F55:G55"/>
    <mergeCell ref="H55:L55"/>
    <mergeCell ref="M55:Q55"/>
    <mergeCell ref="A54:E54"/>
    <mergeCell ref="F54:G54"/>
    <mergeCell ref="H54:L54"/>
    <mergeCell ref="M54:Q54"/>
    <mergeCell ref="A57:E57"/>
    <mergeCell ref="F57:G57"/>
    <mergeCell ref="H57:L57"/>
    <mergeCell ref="M57:Q57"/>
    <mergeCell ref="A56:E56"/>
    <mergeCell ref="F56:G56"/>
    <mergeCell ref="H56:L56"/>
    <mergeCell ref="M56:Q56"/>
    <mergeCell ref="A59:E59"/>
    <mergeCell ref="F59:G59"/>
    <mergeCell ref="H59:L59"/>
    <mergeCell ref="M59:Q59"/>
    <mergeCell ref="A58:E58"/>
    <mergeCell ref="F58:G58"/>
    <mergeCell ref="H58:L58"/>
    <mergeCell ref="M58:Q58"/>
    <mergeCell ref="A61:E61"/>
    <mergeCell ref="F61:G61"/>
    <mergeCell ref="H61:L61"/>
    <mergeCell ref="M61:Q61"/>
    <mergeCell ref="A60:E60"/>
    <mergeCell ref="F60:G60"/>
    <mergeCell ref="H60:L60"/>
    <mergeCell ref="M60:Q60"/>
    <mergeCell ref="A63:E63"/>
    <mergeCell ref="F63:G63"/>
    <mergeCell ref="H63:L63"/>
    <mergeCell ref="M63:Q63"/>
    <mergeCell ref="A62:E62"/>
    <mergeCell ref="F62:G62"/>
    <mergeCell ref="H62:L62"/>
    <mergeCell ref="M62:Q62"/>
    <mergeCell ref="A65:E65"/>
    <mergeCell ref="F65:G65"/>
    <mergeCell ref="H65:L65"/>
    <mergeCell ref="M65:Q65"/>
    <mergeCell ref="A64:E64"/>
    <mergeCell ref="F64:G64"/>
    <mergeCell ref="H64:L64"/>
    <mergeCell ref="M64:Q64"/>
  </mergeCells>
  <conditionalFormatting sqref="S83">
    <cfRule type="expression" priority="1" dxfId="2" stopIfTrue="1">
      <formula>ABS($S$49)&gt;0.9</formula>
    </cfRule>
  </conditionalFormatting>
  <conditionalFormatting sqref="R83">
    <cfRule type="expression" priority="2" dxfId="2" stopIfTrue="1">
      <formula>ABS($R$49)&gt;0.9</formula>
    </cfRule>
  </conditionalFormatting>
  <printOptions/>
  <pageMargins left="0.75" right="0.75" top="1" bottom="1" header="0.5" footer="0.5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83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84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85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86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87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89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88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90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91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92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93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94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95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96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97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98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99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100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101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102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103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104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105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106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107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108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109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110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111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112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113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121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120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119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118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122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123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114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115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116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117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Валерия Примакова</cp:lastModifiedBy>
  <cp:lastPrinted>2022-03-18T06:36:55Z</cp:lastPrinted>
  <dcterms:created xsi:type="dcterms:W3CDTF">2012-02-26T11:03:38Z</dcterms:created>
  <dcterms:modified xsi:type="dcterms:W3CDTF">2023-04-17T10:49:51Z</dcterms:modified>
  <cp:category/>
  <cp:version/>
  <cp:contentType/>
  <cp:contentStatus/>
</cp:coreProperties>
</file>